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SZT\SSZT (-63321016-) Prohlídky a zkoušky UTZ v provozu v obvodu SSZT Olomouc 2021\ZD pro uchazeče\"/>
    </mc:Choice>
  </mc:AlternateContent>
  <bookViews>
    <workbookView xWindow="0" yWindow="0" windowWidth="19260" windowHeight="11610"/>
  </bookViews>
  <sheets>
    <sheet name="Rekapitulace stavby" sheetId="1" r:id="rId1"/>
    <sheet name="PS 01 - Prohlídky a zkouš..." sheetId="2" r:id="rId2"/>
  </sheets>
  <definedNames>
    <definedName name="_xlnm._FilterDatabase" localSheetId="1" hidden="1">'PS 01 - Prohlídky a zkouš...'!$C$116:$K$142</definedName>
    <definedName name="_xlnm.Print_Titles" localSheetId="1">'PS 01 - Prohlídky a zkouš...'!$116:$116</definedName>
    <definedName name="_xlnm.Print_Titles" localSheetId="0">'Rekapitulace stavby'!$92:$92</definedName>
    <definedName name="_xlnm.Print_Area" localSheetId="1">'PS 01 - Prohlídky a zkouš...'!$C$4:$J$76,'PS 01 - Prohlídky a zkouš...'!$C$82:$J$98,'PS 01 - Prohlídky a zkouš...'!$C$104:$K$142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F111" i="2"/>
  <c r="E109" i="2"/>
  <c r="F89" i="2"/>
  <c r="E87" i="2"/>
  <c r="J24" i="2"/>
  <c r="E24" i="2"/>
  <c r="J114" i="2" s="1"/>
  <c r="J23" i="2"/>
  <c r="J21" i="2"/>
  <c r="E21" i="2"/>
  <c r="J113" i="2" s="1"/>
  <c r="J20" i="2"/>
  <c r="J18" i="2"/>
  <c r="E18" i="2"/>
  <c r="F114" i="2" s="1"/>
  <c r="J17" i="2"/>
  <c r="J15" i="2"/>
  <c r="E15" i="2"/>
  <c r="F91" i="2" s="1"/>
  <c r="J14" i="2"/>
  <c r="J12" i="2"/>
  <c r="J111" i="2" s="1"/>
  <c r="E7" i="2"/>
  <c r="E107" i="2" s="1"/>
  <c r="E85" i="2"/>
  <c r="L90" i="1"/>
  <c r="AM90" i="1"/>
  <c r="AM89" i="1"/>
  <c r="L89" i="1"/>
  <c r="AM87" i="1"/>
  <c r="L87" i="1"/>
  <c r="L85" i="1"/>
  <c r="L84" i="1"/>
  <c r="BK121" i="2"/>
  <c r="J119" i="2"/>
  <c r="J141" i="2"/>
  <c r="BK131" i="2"/>
  <c r="J131" i="2"/>
  <c r="BK129" i="2"/>
  <c r="J129" i="2"/>
  <c r="BK127" i="2"/>
  <c r="J127" i="2"/>
  <c r="BK125" i="2"/>
  <c r="J125" i="2"/>
  <c r="BK123" i="2"/>
  <c r="BK119" i="2"/>
  <c r="BK141" i="2"/>
  <c r="BK133" i="2"/>
  <c r="J137" i="2"/>
  <c r="BK135" i="2"/>
  <c r="J123" i="2"/>
  <c r="J121" i="2"/>
  <c r="AS94" i="1"/>
  <c r="J133" i="2"/>
  <c r="BK139" i="2"/>
  <c r="J139" i="2"/>
  <c r="BK137" i="2"/>
  <c r="J135" i="2"/>
  <c r="R118" i="2" l="1"/>
  <c r="R117" i="2"/>
  <c r="T118" i="2"/>
  <c r="T117" i="2" s="1"/>
  <c r="P118" i="2"/>
  <c r="P117" i="2"/>
  <c r="AU95" i="1" s="1"/>
  <c r="AU94" i="1" s="1"/>
  <c r="BK118" i="2"/>
  <c r="J118" i="2"/>
  <c r="J97" i="2"/>
  <c r="BE133" i="2"/>
  <c r="BE135" i="2"/>
  <c r="BE137" i="2"/>
  <c r="BE141" i="2"/>
  <c r="F113" i="2"/>
  <c r="J91" i="2"/>
  <c r="F92" i="2"/>
  <c r="J92" i="2"/>
  <c r="BE119" i="2"/>
  <c r="BE123" i="2"/>
  <c r="BE125" i="2"/>
  <c r="BE127" i="2"/>
  <c r="BE129" i="2"/>
  <c r="BE139" i="2"/>
  <c r="J89" i="2"/>
  <c r="BE121" i="2"/>
  <c r="BE131" i="2"/>
  <c r="F35" i="2"/>
  <c r="BB95" i="1"/>
  <c r="BB94" i="1"/>
  <c r="W31" i="1" s="1"/>
  <c r="F36" i="2"/>
  <c r="BC95" i="1"/>
  <c r="BC94" i="1" s="1"/>
  <c r="W32" i="1" s="1"/>
  <c r="F37" i="2"/>
  <c r="BD95" i="1"/>
  <c r="BD94" i="1" s="1"/>
  <c r="W33" i="1" s="1"/>
  <c r="J34" i="2"/>
  <c r="AW95" i="1"/>
  <c r="F34" i="2"/>
  <c r="BA95" i="1"/>
  <c r="BA94" i="1"/>
  <c r="W30" i="1"/>
  <c r="BK117" i="2" l="1"/>
  <c r="J117" i="2" s="1"/>
  <c r="J96" i="2" s="1"/>
  <c r="AW94" i="1"/>
  <c r="AK30" i="1" s="1"/>
  <c r="AY94" i="1"/>
  <c r="J33" i="2"/>
  <c r="AV95" i="1"/>
  <c r="AT95" i="1"/>
  <c r="AX94" i="1"/>
  <c r="F33" i="2"/>
  <c r="AZ95" i="1"/>
  <c r="AZ94" i="1"/>
  <c r="W29" i="1" s="1"/>
  <c r="AV94" i="1" l="1"/>
  <c r="AK29" i="1"/>
  <c r="J30" i="2"/>
  <c r="AG95" i="1"/>
  <c r="AN95" i="1"/>
  <c r="J39" i="2" l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<sst xmlns="http://schemas.openxmlformats.org/spreadsheetml/2006/main" count="472" uniqueCount="170">
  <si>
    <t>Export Komplet</t>
  </si>
  <si>
    <t/>
  </si>
  <si>
    <t>2.0</t>
  </si>
  <si>
    <t>ZAMOK</t>
  </si>
  <si>
    <t>False</t>
  </si>
  <si>
    <t>{7974bbe8-dc29-4431-aaaa-a86867f73aea}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</si>
  <si>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</si>
  <si>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</si>
  <si>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</si>
  <si>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</si>
  <si>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</si>
  <si>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</si>
  <si>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</si>
  <si>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</si>
  <si>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</si>
  <si>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</si>
  <si>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</si>
  <si>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Prohlídky a zkoušky UTZ v provozu v obvodu OŘ OLC na rok 2021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</si>
  <si>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</si>
  <si>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</si>
  <si>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</si>
  <si>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</si>
  <si>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</si>
  <si>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</si>
  <si>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</si>
  <si>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</si>
  <si>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</si>
  <si>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</si>
  <si>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</si>
  <si>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</si>
  <si>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</si>
  <si>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</si>
  <si>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</si>
  <si>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</si>
  <si>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</si>
  <si>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</si>
  <si>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</si>
  <si>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</si>
  <si>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</si>
  <si>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</si>
  <si>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</si>
  <si>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</si>
  <si>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</si>
  <si>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</si>
  <si>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</si>
  <si>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</si>
  <si>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</si>
  <si>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</si>
  <si>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</si>
  <si>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</si>
  <si>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</si>
  <si>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</si>
  <si>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</si>
  <si>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</si>
  <si>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</si>
  <si>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</si>
  <si>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</si>
  <si>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</si>
  <si>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</si>
  <si>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</si>
  <si>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</si>
  <si>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</si>
  <si>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</si>
  <si>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</si>
  <si>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</si>
  <si>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</si>
  <si>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</si>
  <si>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</si>
  <si>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</si>
  <si>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</si>
  <si>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</si>
  <si>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</si>
  <si>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</si>
  <si>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</si>
  <si>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</si>
  <si>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</si>
  <si>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</si>
  <si>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</si>
  <si>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Prohlídky a zkoušky UTZ v provozu v obvodu OŘ Olomouc na rok 2021</t>
  </si>
  <si>
    <t>PRO</t>
  </si>
  <si>
    <t>1</t>
  </si>
  <si>
    <t>{7148bfce-1b3a-47a3-abaf-2577f603da6d}</t>
  </si>
  <si>
    <t>2</t>
  </si>
  <si>
    <t>KRYCÍ LIST SOUPISU PRACÍ</t>
  </si>
  <si>
    <t>Objekt:</t>
  </si>
  <si>
    <t>PS 01 - Prohlídky a zkoušky UTZ v provozu v obvodu OŘ Olomouc na rok 2021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</si>
  <si>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</si>
  <si>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</si>
  <si>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</si>
  <si>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</si>
  <si>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</si>
  <si>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</si>
  <si>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</si>
  <si>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</si>
  <si>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</si>
  <si>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</si>
  <si>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</si>
  <si>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</si>
  <si>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</si>
  <si>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</si>
  <si>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</si>
  <si>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</si>
  <si>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</si>
  <si>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</si>
  <si>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</si>
  <si>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</si>
  <si>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</si>
  <si>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</si>
  <si>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</si>
  <si>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</si>
  <si>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7598095539</t>
  </si>
  <si>
    <t>Vyhotovení protokolu UTZ pro UNZ</t>
  </si>
  <si>
    <t>kus</t>
  </si>
  <si>
    <t>Sborník UOŽI 01 2021</t>
  </si>
  <si>
    <t>-547937498</t>
  </si>
  <si>
    <t>PP</t>
  </si>
  <si>
    <t>Vyhotovení protokolu UTZ pro UNZ - vykonání prohlídky a zkoušky včetně vyhotovení protokolu podle vyhl. 100/1995 Sb.</t>
  </si>
  <si>
    <t>7598095541</t>
  </si>
  <si>
    <t>Vyhotovení protokolu UTZ pro SZZ mechanické do 5 výhybkových jednotek</t>
  </si>
  <si>
    <t>1381164369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</si>
  <si>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</si>
  <si>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</t>
  </si>
  <si>
    <t>7598095546</t>
  </si>
  <si>
    <t>Vyhotovení protokolu UTZ pro SZZ reléové a elektronické do 10 výhybkových jednotek</t>
  </si>
  <si>
    <t>-1813301767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</si>
  <si>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</si>
  <si>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7598095547</t>
  </si>
  <si>
    <t>Vyhotovení protokolu UTZ pro SZZ reléové a elektronické za každých dalších 10 výhybkových jednotek</t>
  </si>
  <si>
    <t>-1972425399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</si>
  <si>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</si>
  <si>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5</t>
  </si>
  <si>
    <t>7598095550</t>
  </si>
  <si>
    <t>Vyhotovení protokolu UTZ pro PZZ bez závor jedna kolej</t>
  </si>
  <si>
    <t>985024908</t>
  </si>
  <si>
    <t>Vyhotovení protokolu UTZ pro PZZ bez závor jedna kolej - vykonání prohlídky a zkoušky včetně vyhotovení protokolu podle vyhl. 100/1995 Sb.</t>
  </si>
  <si>
    <t>6</t>
  </si>
  <si>
    <t>7598095555</t>
  </si>
  <si>
    <t>Vyhotovení protokolu UTZ pro PZZ bez závor dvě a více kolejí</t>
  </si>
  <si>
    <t>-1194052814</t>
  </si>
  <si>
    <t>Vyhotovení protokolu UTZ pro PZZ bez závor dvě a více kolejí - vykonání prohlídky a zkoušky včetně vyhotovení protokolu podle vyhl. 100/1995 Sb.</t>
  </si>
  <si>
    <t>7</t>
  </si>
  <si>
    <t>7598095560</t>
  </si>
  <si>
    <t>Vyhotovení protokolu UTZ pro PZZ se závorou jedna kolej</t>
  </si>
  <si>
    <t>-1677117665</t>
  </si>
  <si>
    <t>Vyhotovení protokolu UTZ pro PZZ se závorou jedna kolej - vykonání prohlídky a zkoušky včetně vyhotovení protokolu podle vyhl. 100/1995 Sb.</t>
  </si>
  <si>
    <t>8</t>
  </si>
  <si>
    <t>7598095565</t>
  </si>
  <si>
    <t>Vyhotovení protokolu UTZ pro PZZ se závorou dvě a více kolejí</t>
  </si>
  <si>
    <t>960929791</t>
  </si>
  <si>
    <t>Vyhotovení protokolu UTZ pro PZZ se závorou dvě a více kolejí - vykonání prohlídky a zkoušky včetně vyhotovení protokolu podle vyhl. 100/1995 Sb.</t>
  </si>
  <si>
    <t>9</t>
  </si>
  <si>
    <t>7598095570</t>
  </si>
  <si>
    <t>Vyhotovení protokolu UTZ pro TZZ RBP pro jednu kolej</t>
  </si>
  <si>
    <t>1298084570</t>
  </si>
  <si>
    <t>Vyhotovení protokolu UTZ pro TZZ RBP pro jednu kolej - vykonání prohlídky a zkoušky včetně vyhotovení protokolu podle vyhl. 100/1995 Sb.</t>
  </si>
  <si>
    <t>10</t>
  </si>
  <si>
    <t>7598095575</t>
  </si>
  <si>
    <t>Vyhotovení protokolu UTZ pro TZZ AH bez hradla pro jednu kolej</t>
  </si>
  <si>
    <t>-982604241</t>
  </si>
  <si>
    <t>Vyhotovení protokolu UTZ pro TZZ AH bez hradla pro jednu kolej - vykonání prohlídky a zkoušky včetně vyhotovení protokolu podle vyhl. 100/1995 Sb.</t>
  </si>
  <si>
    <t>11</t>
  </si>
  <si>
    <t>7598095585</t>
  </si>
  <si>
    <t>Vyhotovení protokolu UTZ pro TZZ AB3, AB a ABE pro jednu kolej</t>
  </si>
  <si>
    <t>-413140082</t>
  </si>
  <si>
    <t>Vyhotovení protokolu UTZ pro TZZ AB3, AB a ABE pro jednu kolej - vykonání prohlídky a zkoušky včetně vyhotovení protokolu podle vyhl. 100/1995 Sb.</t>
  </si>
  <si>
    <t>12</t>
  </si>
  <si>
    <t>7598095590</t>
  </si>
  <si>
    <t>Vyhotovení protokolu UTZ pro TZZ AB3, AB a ABE za každý návěstní bod</t>
  </si>
  <si>
    <t>-1402917747</t>
  </si>
  <si>
    <t>Vyhotovení protokolu UTZ pro TZZ AB3, AB a ABE za každý návěstní bod - vykonání prohlídky a zkoušky včetně vyhotovení protokolu podle vyhl. 100/1995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</si>
</sst>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32"/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5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8"/>
      <c r="AQ5" s="18"/>
      <c r="AR5" s="16"/>
      <c r="BE5" s="192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7" t="s">
        <v>17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8"/>
      <c r="AQ6" s="18"/>
      <c r="AR6" s="16"/>
      <c r="BE6" s="193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3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/>
      <c r="AO8" s="18"/>
      <c r="AP8" s="18"/>
      <c r="AQ8" s="18"/>
      <c r="AR8" s="16"/>
      <c r="BE8" s="193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3"/>
      <c r="BS9" s="13" t="s">
        <v>6</v>
      </c>
    </row>
    <row r="10" spans="1:74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3" t="s">
        <v>1</v>
      </c>
      <c r="AO10" s="18"/>
      <c r="AP10" s="18"/>
      <c r="AQ10" s="18"/>
      <c r="AR10" s="16"/>
      <c r="BE10" s="193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25</v>
      </c>
      <c r="AL11" s="18"/>
      <c r="AM11" s="18"/>
      <c r="AN11" s="23" t="s">
        <v>1</v>
      </c>
      <c r="AO11" s="18"/>
      <c r="AP11" s="18"/>
      <c r="AQ11" s="18"/>
      <c r="AR11" s="16"/>
      <c r="BE11" s="193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3"/>
      <c r="BS12" s="13" t="s">
        <v>6</v>
      </c>
    </row>
    <row r="13" spans="1:74" s="1" customFormat="1" ht="12" customHeight="1">
      <c r="B13" s="17"/>
      <c r="C13" s="18"/>
      <c r="D13" s="25" t="s">
        <v>26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7" t="s">
        <v>27</v>
      </c>
      <c r="AO13" s="18"/>
      <c r="AP13" s="18"/>
      <c r="AQ13" s="18"/>
      <c r="AR13" s="16"/>
      <c r="BE13" s="193"/>
      <c r="BS13" s="13" t="s">
        <v>6</v>
      </c>
    </row>
    <row r="14" spans="1:74">
      <c r="B14" s="17"/>
      <c r="C14" s="18"/>
      <c r="D14" s="18"/>
      <c r="E14" s="198" t="s">
        <v>27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5" t="s">
        <v>25</v>
      </c>
      <c r="AL14" s="18"/>
      <c r="AM14" s="18"/>
      <c r="AN14" s="27" t="s">
        <v>27</v>
      </c>
      <c r="AO14" s="18"/>
      <c r="AP14" s="18"/>
      <c r="AQ14" s="18"/>
      <c r="AR14" s="16"/>
      <c r="BE14" s="193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3"/>
      <c r="BS15" s="13" t="s">
        <v>4</v>
      </c>
    </row>
    <row r="16" spans="1:74" s="1" customFormat="1" ht="12" customHeight="1">
      <c r="B16" s="17"/>
      <c r="C16" s="18"/>
      <c r="D16" s="25" t="s">
        <v>28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3" t="s">
        <v>1</v>
      </c>
      <c r="AO16" s="18"/>
      <c r="AP16" s="18"/>
      <c r="AQ16" s="18"/>
      <c r="AR16" s="16"/>
      <c r="BE16" s="193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25</v>
      </c>
      <c r="AL17" s="18"/>
      <c r="AM17" s="18"/>
      <c r="AN17" s="23" t="s">
        <v>1</v>
      </c>
      <c r="AO17" s="18"/>
      <c r="AP17" s="18"/>
      <c r="AQ17" s="18"/>
      <c r="AR17" s="16"/>
      <c r="BE17" s="193"/>
      <c r="BS17" s="13" t="s">
        <v>29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3"/>
      <c r="BS18" s="13" t="s">
        <v>6</v>
      </c>
    </row>
    <row r="19" spans="1:71" s="1" customFormat="1" ht="12" customHeight="1">
      <c r="B19" s="17"/>
      <c r="C19" s="18"/>
      <c r="D19" s="25" t="s">
        <v>30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3" t="s">
        <v>1</v>
      </c>
      <c r="AO19" s="18"/>
      <c r="AP19" s="18"/>
      <c r="AQ19" s="18"/>
      <c r="AR19" s="16"/>
      <c r="BE19" s="193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25</v>
      </c>
      <c r="AL20" s="18"/>
      <c r="AM20" s="18"/>
      <c r="AN20" s="23" t="s">
        <v>1</v>
      </c>
      <c r="AO20" s="18"/>
      <c r="AP20" s="18"/>
      <c r="AQ20" s="18"/>
      <c r="AR20" s="16"/>
      <c r="BE20" s="193"/>
      <c r="BS20" s="13" t="s">
        <v>29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3"/>
    </row>
    <row r="22" spans="1:71" s="1" customFormat="1" ht="12" customHeight="1">
      <c r="B22" s="17"/>
      <c r="C22" s="18"/>
      <c r="D22" s="25" t="s">
        <v>31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3"/>
    </row>
    <row r="23" spans="1:71" s="1" customFormat="1" ht="16.5" customHeight="1">
      <c r="B23" s="17"/>
      <c r="C23" s="18"/>
      <c r="D23" s="18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18"/>
      <c r="AP23" s="18"/>
      <c r="AQ23" s="18"/>
      <c r="AR23" s="16"/>
      <c r="BE23" s="193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3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3"/>
    </row>
    <row r="26" spans="1:71" s="2" customFormat="1" ht="25.9" customHeight="1">
      <c r="A26" s="30"/>
      <c r="B26" s="31"/>
      <c r="C26" s="32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1">
        <f>ROUND(AG94,2)</f>
        <v>0</v>
      </c>
      <c r="AL26" s="202"/>
      <c r="AM26" s="202"/>
      <c r="AN26" s="202"/>
      <c r="AO26" s="202"/>
      <c r="AP26" s="32"/>
      <c r="AQ26" s="32"/>
      <c r="AR26" s="35"/>
      <c r="BE26" s="193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3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3" t="s">
        <v>33</v>
      </c>
      <c r="M28" s="203"/>
      <c r="N28" s="203"/>
      <c r="O28" s="203"/>
      <c r="P28" s="203"/>
      <c r="Q28" s="32"/>
      <c r="R28" s="32"/>
      <c r="S28" s="32"/>
      <c r="T28" s="32"/>
      <c r="U28" s="32"/>
      <c r="V28" s="32"/>
      <c r="W28" s="203" t="s">
        <v>34</v>
      </c>
      <c r="X28" s="203"/>
      <c r="Y28" s="203"/>
      <c r="Z28" s="203"/>
      <c r="AA28" s="203"/>
      <c r="AB28" s="203"/>
      <c r="AC28" s="203"/>
      <c r="AD28" s="203"/>
      <c r="AE28" s="203"/>
      <c r="AF28" s="32"/>
      <c r="AG28" s="32"/>
      <c r="AH28" s="32"/>
      <c r="AI28" s="32"/>
      <c r="AJ28" s="32"/>
      <c r="AK28" s="203" t="s">
        <v>35</v>
      </c>
      <c r="AL28" s="203"/>
      <c r="AM28" s="203"/>
      <c r="AN28" s="203"/>
      <c r="AO28" s="203"/>
      <c r="AP28" s="32"/>
      <c r="AQ28" s="32"/>
      <c r="AR28" s="35"/>
      <c r="BE28" s="193"/>
    </row>
    <row r="29" spans="1:71" s="3" customFormat="1" ht="14.45" customHeight="1">
      <c r="B29" s="36"/>
      <c r="C29" s="37"/>
      <c r="D29" s="25" t="s">
        <v>36</v>
      </c>
      <c r="E29" s="37"/>
      <c r="F29" s="25" t="s">
        <v>37</v>
      </c>
      <c r="G29" s="37"/>
      <c r="H29" s="37"/>
      <c r="I29" s="37"/>
      <c r="J29" s="37"/>
      <c r="K29" s="37"/>
      <c r="L29" s="206">
        <v>0.21</v>
      </c>
      <c r="M29" s="205"/>
      <c r="N29" s="205"/>
      <c r="O29" s="205"/>
      <c r="P29" s="205"/>
      <c r="Q29" s="37"/>
      <c r="R29" s="37"/>
      <c r="S29" s="37"/>
      <c r="T29" s="37"/>
      <c r="U29" s="37"/>
      <c r="V29" s="37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F29" s="37"/>
      <c r="AG29" s="37"/>
      <c r="AH29" s="37"/>
      <c r="AI29" s="37"/>
      <c r="AJ29" s="37"/>
      <c r="AK29" s="204">
        <f>ROUND(AV94, 2)</f>
        <v>0</v>
      </c>
      <c r="AL29" s="205"/>
      <c r="AM29" s="205"/>
      <c r="AN29" s="205"/>
      <c r="AO29" s="205"/>
      <c r="AP29" s="37"/>
      <c r="AQ29" s="37"/>
      <c r="AR29" s="38"/>
      <c r="BE29" s="194"/>
    </row>
    <row r="30" spans="1:71" s="3" customFormat="1" ht="14.45" customHeight="1">
      <c r="B30" s="36"/>
      <c r="C30" s="37"/>
      <c r="D30" s="37"/>
      <c r="E30" s="37"/>
      <c r="F30" s="25" t="s">
        <v>38</v>
      </c>
      <c r="G30" s="37"/>
      <c r="H30" s="37"/>
      <c r="I30" s="37"/>
      <c r="J30" s="37"/>
      <c r="K30" s="37"/>
      <c r="L30" s="206">
        <v>0.15</v>
      </c>
      <c r="M30" s="205"/>
      <c r="N30" s="205"/>
      <c r="O30" s="205"/>
      <c r="P30" s="205"/>
      <c r="Q30" s="37"/>
      <c r="R30" s="37"/>
      <c r="S30" s="37"/>
      <c r="T30" s="37"/>
      <c r="U30" s="37"/>
      <c r="V30" s="37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F30" s="37"/>
      <c r="AG30" s="37"/>
      <c r="AH30" s="37"/>
      <c r="AI30" s="37"/>
      <c r="AJ30" s="37"/>
      <c r="AK30" s="204">
        <f>ROUND(AW94, 2)</f>
        <v>0</v>
      </c>
      <c r="AL30" s="205"/>
      <c r="AM30" s="205"/>
      <c r="AN30" s="205"/>
      <c r="AO30" s="205"/>
      <c r="AP30" s="37"/>
      <c r="AQ30" s="37"/>
      <c r="AR30" s="38"/>
      <c r="BE30" s="194"/>
    </row>
    <row r="31" spans="1:71" s="3" customFormat="1" ht="14.45" hidden="1" customHeight="1">
      <c r="B31" s="36"/>
      <c r="C31" s="37"/>
      <c r="D31" s="37"/>
      <c r="E31" s="37"/>
      <c r="F31" s="25" t="s">
        <v>39</v>
      </c>
      <c r="G31" s="37"/>
      <c r="H31" s="37"/>
      <c r="I31" s="37"/>
      <c r="J31" s="37"/>
      <c r="K31" s="37"/>
      <c r="L31" s="206">
        <v>0.21</v>
      </c>
      <c r="M31" s="205"/>
      <c r="N31" s="205"/>
      <c r="O31" s="205"/>
      <c r="P31" s="205"/>
      <c r="Q31" s="37"/>
      <c r="R31" s="37"/>
      <c r="S31" s="37"/>
      <c r="T31" s="37"/>
      <c r="U31" s="37"/>
      <c r="V31" s="37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F31" s="37"/>
      <c r="AG31" s="37"/>
      <c r="AH31" s="37"/>
      <c r="AI31" s="37"/>
      <c r="AJ31" s="37"/>
      <c r="AK31" s="204">
        <v>0</v>
      </c>
      <c r="AL31" s="205"/>
      <c r="AM31" s="205"/>
      <c r="AN31" s="205"/>
      <c r="AO31" s="205"/>
      <c r="AP31" s="37"/>
      <c r="AQ31" s="37"/>
      <c r="AR31" s="38"/>
      <c r="BE31" s="194"/>
    </row>
    <row r="32" spans="1:71" s="3" customFormat="1" ht="14.45" hidden="1" customHeight="1">
      <c r="B32" s="36"/>
      <c r="C32" s="37"/>
      <c r="D32" s="37"/>
      <c r="E32" s="37"/>
      <c r="F32" s="25" t="s">
        <v>40</v>
      </c>
      <c r="G32" s="37"/>
      <c r="H32" s="37"/>
      <c r="I32" s="37"/>
      <c r="J32" s="37"/>
      <c r="K32" s="37"/>
      <c r="L32" s="206">
        <v>0.15</v>
      </c>
      <c r="M32" s="205"/>
      <c r="N32" s="205"/>
      <c r="O32" s="205"/>
      <c r="P32" s="205"/>
      <c r="Q32" s="37"/>
      <c r="R32" s="37"/>
      <c r="S32" s="37"/>
      <c r="T32" s="37"/>
      <c r="U32" s="37"/>
      <c r="V32" s="37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F32" s="37"/>
      <c r="AG32" s="37"/>
      <c r="AH32" s="37"/>
      <c r="AI32" s="37"/>
      <c r="AJ32" s="37"/>
      <c r="AK32" s="204">
        <v>0</v>
      </c>
      <c r="AL32" s="205"/>
      <c r="AM32" s="205"/>
      <c r="AN32" s="205"/>
      <c r="AO32" s="205"/>
      <c r="AP32" s="37"/>
      <c r="AQ32" s="37"/>
      <c r="AR32" s="38"/>
      <c r="BE32" s="194"/>
    </row>
    <row r="33" spans="1:57" s="3" customFormat="1" ht="14.45" hidden="1" customHeight="1">
      <c r="B33" s="36"/>
      <c r="C33" s="37"/>
      <c r="D33" s="37"/>
      <c r="E33" s="37"/>
      <c r="F33" s="25" t="s">
        <v>41</v>
      </c>
      <c r="G33" s="37"/>
      <c r="H33" s="37"/>
      <c r="I33" s="37"/>
      <c r="J33" s="37"/>
      <c r="K33" s="37"/>
      <c r="L33" s="206">
        <v>0</v>
      </c>
      <c r="M33" s="205"/>
      <c r="N33" s="205"/>
      <c r="O33" s="205"/>
      <c r="P33" s="205"/>
      <c r="Q33" s="37"/>
      <c r="R33" s="37"/>
      <c r="S33" s="37"/>
      <c r="T33" s="37"/>
      <c r="U33" s="37"/>
      <c r="V33" s="37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F33" s="37"/>
      <c r="AG33" s="37"/>
      <c r="AH33" s="37"/>
      <c r="AI33" s="37"/>
      <c r="AJ33" s="37"/>
      <c r="AK33" s="204">
        <v>0</v>
      </c>
      <c r="AL33" s="205"/>
      <c r="AM33" s="205"/>
      <c r="AN33" s="205"/>
      <c r="AO33" s="205"/>
      <c r="AP33" s="37"/>
      <c r="AQ33" s="37"/>
      <c r="AR33" s="38"/>
      <c r="BE33" s="194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3"/>
    </row>
    <row r="35" spans="1:57" s="2" customFormat="1" ht="25.9" customHeight="1">
      <c r="A35" s="30"/>
      <c r="B35" s="31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207" t="s">
        <v>44</v>
      </c>
      <c r="Y35" s="208"/>
      <c r="Z35" s="208"/>
      <c r="AA35" s="208"/>
      <c r="AB35" s="208"/>
      <c r="AC35" s="41"/>
      <c r="AD35" s="41"/>
      <c r="AE35" s="41"/>
      <c r="AF35" s="41"/>
      <c r="AG35" s="41"/>
      <c r="AH35" s="41"/>
      <c r="AI35" s="41"/>
      <c r="AJ35" s="41"/>
      <c r="AK35" s="209">
        <f>SUM(AK26:AK33)</f>
        <v>0</v>
      </c>
      <c r="AL35" s="208"/>
      <c r="AM35" s="208"/>
      <c r="AN35" s="208"/>
      <c r="AO35" s="210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46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30"/>
      <c r="B60" s="31"/>
      <c r="C60" s="32"/>
      <c r="D60" s="48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47</v>
      </c>
      <c r="AI60" s="34"/>
      <c r="AJ60" s="34"/>
      <c r="AK60" s="34"/>
      <c r="AL60" s="34"/>
      <c r="AM60" s="48" t="s">
        <v>48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30"/>
      <c r="B64" s="31"/>
      <c r="C64" s="32"/>
      <c r="D64" s="45" t="s">
        <v>49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50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30"/>
      <c r="B75" s="31"/>
      <c r="C75" s="32"/>
      <c r="D75" s="48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47</v>
      </c>
      <c r="AI75" s="34"/>
      <c r="AJ75" s="34"/>
      <c r="AK75" s="34"/>
      <c r="AL75" s="34"/>
      <c r="AM75" s="48" t="s">
        <v>48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2021-02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1" t="str">
        <f>K6</f>
        <v>Prohlídky a zkoušky UTZ v provozu v obvodu OŘ OLC na rok 2021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3" t="str">
        <f>IF(AN8= "","",AN8)</f>
        <v/>
      </c>
      <c r="AN87" s="213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23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28</v>
      </c>
      <c r="AJ89" s="32"/>
      <c r="AK89" s="32"/>
      <c r="AL89" s="32"/>
      <c r="AM89" s="214" t="str">
        <f>IF(E17="","",E17)</f>
        <v xml:space="preserve"> </v>
      </c>
      <c r="AN89" s="215"/>
      <c r="AO89" s="215"/>
      <c r="AP89" s="215"/>
      <c r="AQ89" s="32"/>
      <c r="AR89" s="35"/>
      <c r="AS89" s="216" t="s">
        <v>52</v>
      </c>
      <c r="AT89" s="217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26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30</v>
      </c>
      <c r="AJ90" s="32"/>
      <c r="AK90" s="32"/>
      <c r="AL90" s="32"/>
      <c r="AM90" s="214" t="str">
        <f>IF(E20="","",E20)</f>
        <v xml:space="preserve"> </v>
      </c>
      <c r="AN90" s="215"/>
      <c r="AO90" s="215"/>
      <c r="AP90" s="215"/>
      <c r="AQ90" s="32"/>
      <c r="AR90" s="35"/>
      <c r="AS90" s="218"/>
      <c r="AT90" s="219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0"/>
      <c r="AT91" s="221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22" t="s">
        <v>53</v>
      </c>
      <c r="D92" s="223"/>
      <c r="E92" s="223"/>
      <c r="F92" s="223"/>
      <c r="G92" s="223"/>
      <c r="H92" s="69"/>
      <c r="I92" s="224" t="s">
        <v>54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55</v>
      </c>
      <c r="AH92" s="223"/>
      <c r="AI92" s="223"/>
      <c r="AJ92" s="223"/>
      <c r="AK92" s="223"/>
      <c r="AL92" s="223"/>
      <c r="AM92" s="223"/>
      <c r="AN92" s="224" t="s">
        <v>56</v>
      </c>
      <c r="AO92" s="223"/>
      <c r="AP92" s="226"/>
      <c r="AQ92" s="70" t="s">
        <v>57</v>
      </c>
      <c r="AR92" s="35"/>
      <c r="AS92" s="71" t="s">
        <v>58</v>
      </c>
      <c r="AT92" s="72" t="s">
        <v>59</v>
      </c>
      <c r="AU92" s="72" t="s">
        <v>60</v>
      </c>
      <c r="AV92" s="72" t="s">
        <v>61</v>
      </c>
      <c r="AW92" s="72" t="s">
        <v>62</v>
      </c>
      <c r="AX92" s="72" t="s">
        <v>63</v>
      </c>
      <c r="AY92" s="72" t="s">
        <v>64</v>
      </c>
      <c r="AZ92" s="72" t="s">
        <v>65</v>
      </c>
      <c r="BA92" s="72" t="s">
        <v>66</v>
      </c>
      <c r="BB92" s="72" t="s">
        <v>67</v>
      </c>
      <c r="BC92" s="72" t="s">
        <v>68</v>
      </c>
      <c r="BD92" s="73" t="s">
        <v>69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70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71</v>
      </c>
      <c r="BT94" s="87" t="s">
        <v>72</v>
      </c>
      <c r="BU94" s="88" t="s">
        <v>73</v>
      </c>
      <c r="BV94" s="87" t="s">
        <v>74</v>
      </c>
      <c r="BW94" s="87" t="s">
        <v>5</v>
      </c>
      <c r="BX94" s="87" t="s">
        <v>75</v>
      </c>
      <c r="CL94" s="87" t="s">
        <v>1</v>
      </c>
    </row>
    <row r="95" spans="1:91" s="7" customFormat="1" ht="24.75" customHeight="1">
      <c r="A95" s="89" t="s">
        <v>76</v>
      </c>
      <c r="B95" s="90"/>
      <c r="C95" s="91"/>
      <c r="D95" s="229" t="s">
        <v>77</v>
      </c>
      <c r="E95" s="229"/>
      <c r="F95" s="229"/>
      <c r="G95" s="229"/>
      <c r="H95" s="229"/>
      <c r="I95" s="92"/>
      <c r="J95" s="229" t="s">
        <v>78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'PS 01 - Prohlídky a zkouš...'!J30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93" t="s">
        <v>79</v>
      </c>
      <c r="AR95" s="94"/>
      <c r="AS95" s="95">
        <v>0</v>
      </c>
      <c r="AT95" s="96">
        <f>ROUND(SUM(AV95:AW95),2)</f>
        <v>0</v>
      </c>
      <c r="AU95" s="97">
        <f>'PS 01 - Prohlídky a zkouš...'!P117</f>
        <v>0</v>
      </c>
      <c r="AV95" s="96">
        <f>'PS 01 - Prohlídky a zkouš...'!J33</f>
        <v>0</v>
      </c>
      <c r="AW95" s="96">
        <f>'PS 01 - Prohlídky a zkouš...'!J34</f>
        <v>0</v>
      </c>
      <c r="AX95" s="96">
        <f>'PS 01 - Prohlídky a zkouš...'!J35</f>
        <v>0</v>
      </c>
      <c r="AY95" s="96">
        <f>'PS 01 - Prohlídky a zkouš...'!J36</f>
        <v>0</v>
      </c>
      <c r="AZ95" s="96">
        <f>'PS 01 - Prohlídky a zkouš...'!F33</f>
        <v>0</v>
      </c>
      <c r="BA95" s="96">
        <f>'PS 01 - Prohlídky a zkouš...'!F34</f>
        <v>0</v>
      </c>
      <c r="BB95" s="96">
        <f>'PS 01 - Prohlídky a zkouš...'!F35</f>
        <v>0</v>
      </c>
      <c r="BC95" s="96">
        <f>'PS 01 - Prohlídky a zkouš...'!F36</f>
        <v>0</v>
      </c>
      <c r="BD95" s="98">
        <f>'PS 01 - Prohlídky a zkouš...'!F37</f>
        <v>0</v>
      </c>
      <c r="BT95" s="99" t="s">
        <v>80</v>
      </c>
      <c r="BV95" s="99" t="s">
        <v>74</v>
      </c>
      <c r="BW95" s="99" t="s">
        <v>81</v>
      </c>
      <c r="BX95" s="99" t="s">
        <v>5</v>
      </c>
      <c r="CL95" s="99" t="s">
        <v>1</v>
      </c>
      <c r="CM95" s="99" t="s">
        <v>82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ScWzGXURMIJi4yuTMK0lwMNSK0YrsjEGyxKLXC3Q5z+hry4R0kIf7HUxo4RRUABKbYMr8uo0TyAm1rruSg4PYQ==" saltValue="VNrLBo7c7Vjt2WJvFZFifr/1Lby0fy6pZjtk8k7LAXhkZp2cdfFr5K2N2Nkrg4hjolmljmW6lPvbualXbEpnP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S 01 - Prohlídky a zkou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3" t="s">
        <v>81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6"/>
      <c r="AT3" s="13" t="s">
        <v>82</v>
      </c>
    </row>
    <row r="4" spans="1:46" s="1" customFormat="1" ht="24.95" customHeight="1">
      <c r="B4" s="16"/>
      <c r="D4" s="102" t="s">
        <v>83</v>
      </c>
      <c r="L4" s="16"/>
      <c r="M4" s="103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4" t="s">
        <v>16</v>
      </c>
      <c r="L6" s="16"/>
    </row>
    <row r="7" spans="1:46" s="1" customFormat="1" ht="26.25" customHeight="1">
      <c r="B7" s="16"/>
      <c r="E7" s="233" t="str">
        <f>'Rekapitulace stavby'!K6</f>
        <v>Prohlídky a zkoušky UTZ v provozu v obvodu OŘ OLC na rok 2021</v>
      </c>
      <c r="F7" s="234"/>
      <c r="G7" s="234"/>
      <c r="H7" s="234"/>
      <c r="L7" s="16"/>
    </row>
    <row r="8" spans="1:46" s="2" customFormat="1" ht="12" customHeight="1">
      <c r="A8" s="30"/>
      <c r="B8" s="35"/>
      <c r="C8" s="30"/>
      <c r="D8" s="104" t="s">
        <v>84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30" customHeight="1">
      <c r="A9" s="30"/>
      <c r="B9" s="35"/>
      <c r="C9" s="30"/>
      <c r="D9" s="30"/>
      <c r="E9" s="235" t="s">
        <v>85</v>
      </c>
      <c r="F9" s="236"/>
      <c r="G9" s="236"/>
      <c r="H9" s="236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4" t="s">
        <v>18</v>
      </c>
      <c r="E11" s="30"/>
      <c r="F11" s="105" t="s">
        <v>1</v>
      </c>
      <c r="G11" s="30"/>
      <c r="H11" s="30"/>
      <c r="I11" s="104" t="s">
        <v>19</v>
      </c>
      <c r="J11" s="105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4" t="s">
        <v>20</v>
      </c>
      <c r="E12" s="30"/>
      <c r="F12" s="105" t="s">
        <v>21</v>
      </c>
      <c r="G12" s="30"/>
      <c r="H12" s="30"/>
      <c r="I12" s="104" t="s">
        <v>22</v>
      </c>
      <c r="J12" s="106">
        <f>'Rekapitulace stavby'!AN8</f>
        <v>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4" t="s">
        <v>23</v>
      </c>
      <c r="E14" s="30"/>
      <c r="F14" s="30"/>
      <c r="G14" s="30"/>
      <c r="H14" s="30"/>
      <c r="I14" s="104" t="s">
        <v>24</v>
      </c>
      <c r="J14" s="105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5" t="str">
        <f>IF('Rekapitulace stavby'!E11="","",'Rekapitulace stavby'!E11)</f>
        <v xml:space="preserve"> </v>
      </c>
      <c r="F15" s="30"/>
      <c r="G15" s="30"/>
      <c r="H15" s="30"/>
      <c r="I15" s="104" t="s">
        <v>25</v>
      </c>
      <c r="J15" s="105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4" t="s">
        <v>26</v>
      </c>
      <c r="E17" s="30"/>
      <c r="F17" s="30"/>
      <c r="G17" s="30"/>
      <c r="H17" s="30"/>
      <c r="I17" s="104" t="s">
        <v>24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37" t="str">
        <f>'Rekapitulace stavby'!E14</f>
        <v>Vyplň údaj</v>
      </c>
      <c r="F18" s="238"/>
      <c r="G18" s="238"/>
      <c r="H18" s="238"/>
      <c r="I18" s="104" t="s">
        <v>25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4" t="s">
        <v>28</v>
      </c>
      <c r="E20" s="30"/>
      <c r="F20" s="30"/>
      <c r="G20" s="30"/>
      <c r="H20" s="30"/>
      <c r="I20" s="104" t="s">
        <v>24</v>
      </c>
      <c r="J20" s="105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5" t="str">
        <f>IF('Rekapitulace stavby'!E17="","",'Rekapitulace stavby'!E17)</f>
        <v xml:space="preserve"> </v>
      </c>
      <c r="F21" s="30"/>
      <c r="G21" s="30"/>
      <c r="H21" s="30"/>
      <c r="I21" s="104" t="s">
        <v>25</v>
      </c>
      <c r="J21" s="105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4" t="s">
        <v>30</v>
      </c>
      <c r="E23" s="30"/>
      <c r="F23" s="30"/>
      <c r="G23" s="30"/>
      <c r="H23" s="30"/>
      <c r="I23" s="104" t="s">
        <v>24</v>
      </c>
      <c r="J23" s="105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5" t="str">
        <f>IF('Rekapitulace stavby'!E20="","",'Rekapitulace stavby'!E20)</f>
        <v xml:space="preserve"> </v>
      </c>
      <c r="F24" s="30"/>
      <c r="G24" s="30"/>
      <c r="H24" s="30"/>
      <c r="I24" s="104" t="s">
        <v>25</v>
      </c>
      <c r="J24" s="105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4" t="s">
        <v>31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7"/>
      <c r="B27" s="108"/>
      <c r="C27" s="107"/>
      <c r="D27" s="107"/>
      <c r="E27" s="239" t="s">
        <v>1</v>
      </c>
      <c r="F27" s="239"/>
      <c r="G27" s="239"/>
      <c r="H27" s="239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0"/>
      <c r="E29" s="110"/>
      <c r="F29" s="110"/>
      <c r="G29" s="110"/>
      <c r="H29" s="110"/>
      <c r="I29" s="110"/>
      <c r="J29" s="110"/>
      <c r="K29" s="110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1" t="s">
        <v>32</v>
      </c>
      <c r="E30" s="30"/>
      <c r="F30" s="30"/>
      <c r="G30" s="30"/>
      <c r="H30" s="30"/>
      <c r="I30" s="30"/>
      <c r="J30" s="112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0"/>
      <c r="E31" s="110"/>
      <c r="F31" s="110"/>
      <c r="G31" s="110"/>
      <c r="H31" s="110"/>
      <c r="I31" s="110"/>
      <c r="J31" s="110"/>
      <c r="K31" s="11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3" t="s">
        <v>34</v>
      </c>
      <c r="G32" s="30"/>
      <c r="H32" s="30"/>
      <c r="I32" s="113" t="s">
        <v>33</v>
      </c>
      <c r="J32" s="113" t="s">
        <v>35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4" t="s">
        <v>36</v>
      </c>
      <c r="E33" s="104" t="s">
        <v>37</v>
      </c>
      <c r="F33" s="115">
        <f>ROUND((SUM(BE117:BE142)),  2)</f>
        <v>0</v>
      </c>
      <c r="G33" s="30"/>
      <c r="H33" s="30"/>
      <c r="I33" s="116">
        <v>0.21</v>
      </c>
      <c r="J33" s="115">
        <f>ROUND(((SUM(BE117:BE142))*I33),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4" t="s">
        <v>38</v>
      </c>
      <c r="F34" s="115">
        <f>ROUND((SUM(BF117:BF142)),  2)</f>
        <v>0</v>
      </c>
      <c r="G34" s="30"/>
      <c r="H34" s="30"/>
      <c r="I34" s="116">
        <v>0.15</v>
      </c>
      <c r="J34" s="115">
        <f>ROUND(((SUM(BF117:BF142))*I34),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4" t="s">
        <v>39</v>
      </c>
      <c r="F35" s="115">
        <f>ROUND((SUM(BG117:BG142)),  2)</f>
        <v>0</v>
      </c>
      <c r="G35" s="30"/>
      <c r="H35" s="30"/>
      <c r="I35" s="116">
        <v>0.21</v>
      </c>
      <c r="J35" s="115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4" t="s">
        <v>40</v>
      </c>
      <c r="F36" s="115">
        <f>ROUND((SUM(BH117:BH142)),  2)</f>
        <v>0</v>
      </c>
      <c r="G36" s="30"/>
      <c r="H36" s="30"/>
      <c r="I36" s="116">
        <v>0.15</v>
      </c>
      <c r="J36" s="115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4" t="s">
        <v>41</v>
      </c>
      <c r="F37" s="115">
        <f>ROUND((SUM(BI117:BI142)),  2)</f>
        <v>0</v>
      </c>
      <c r="G37" s="30"/>
      <c r="H37" s="30"/>
      <c r="I37" s="116">
        <v>0</v>
      </c>
      <c r="J37" s="11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17"/>
      <c r="D39" s="118" t="s">
        <v>42</v>
      </c>
      <c r="E39" s="119"/>
      <c r="F39" s="119"/>
      <c r="G39" s="120" t="s">
        <v>43</v>
      </c>
      <c r="H39" s="121" t="s">
        <v>44</v>
      </c>
      <c r="I39" s="119"/>
      <c r="J39" s="122">
        <f>SUM(J30:J37)</f>
        <v>0</v>
      </c>
      <c r="K39" s="123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4" t="s">
        <v>45</v>
      </c>
      <c r="E50" s="125"/>
      <c r="F50" s="125"/>
      <c r="G50" s="124" t="s">
        <v>46</v>
      </c>
      <c r="H50" s="125"/>
      <c r="I50" s="125"/>
      <c r="J50" s="125"/>
      <c r="K50" s="125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>
      <c r="A61" s="30"/>
      <c r="B61" s="35"/>
      <c r="C61" s="30"/>
      <c r="D61" s="126" t="s">
        <v>47</v>
      </c>
      <c r="E61" s="127"/>
      <c r="F61" s="128" t="s">
        <v>48</v>
      </c>
      <c r="G61" s="126" t="s">
        <v>47</v>
      </c>
      <c r="H61" s="127"/>
      <c r="I61" s="127"/>
      <c r="J61" s="129" t="s">
        <v>48</v>
      </c>
      <c r="K61" s="12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>
      <c r="A65" s="30"/>
      <c r="B65" s="35"/>
      <c r="C65" s="30"/>
      <c r="D65" s="124" t="s">
        <v>49</v>
      </c>
      <c r="E65" s="130"/>
      <c r="F65" s="130"/>
      <c r="G65" s="124" t="s">
        <v>50</v>
      </c>
      <c r="H65" s="130"/>
      <c r="I65" s="130"/>
      <c r="J65" s="130"/>
      <c r="K65" s="13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>
      <c r="A76" s="30"/>
      <c r="B76" s="35"/>
      <c r="C76" s="30"/>
      <c r="D76" s="126" t="s">
        <v>47</v>
      </c>
      <c r="E76" s="127"/>
      <c r="F76" s="128" t="s">
        <v>48</v>
      </c>
      <c r="G76" s="126" t="s">
        <v>47</v>
      </c>
      <c r="H76" s="127"/>
      <c r="I76" s="127"/>
      <c r="J76" s="129" t="s">
        <v>48</v>
      </c>
      <c r="K76" s="12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86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25" customHeight="1">
      <c r="A85" s="30"/>
      <c r="B85" s="31"/>
      <c r="C85" s="32"/>
      <c r="D85" s="32"/>
      <c r="E85" s="240" t="str">
        <f>E7</f>
        <v>Prohlídky a zkoušky UTZ v provozu v obvodu OŘ OLC na rok 2021</v>
      </c>
      <c r="F85" s="241"/>
      <c r="G85" s="241"/>
      <c r="H85" s="241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84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30" customHeight="1">
      <c r="A87" s="30"/>
      <c r="B87" s="31"/>
      <c r="C87" s="32"/>
      <c r="D87" s="32"/>
      <c r="E87" s="211" t="str">
        <f>E9</f>
        <v>PS 01 - Prohlídky a zkoušky UTZ v provozu v obvodu OŘ Olomouc na rok 2021</v>
      </c>
      <c r="F87" s="242"/>
      <c r="G87" s="242"/>
      <c r="H87" s="242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 xml:space="preserve"> </v>
      </c>
      <c r="G89" s="32"/>
      <c r="H89" s="32"/>
      <c r="I89" s="25" t="s">
        <v>22</v>
      </c>
      <c r="J89" s="62">
        <f>IF(J12="","",J12)</f>
        <v>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2"/>
      <c r="E91" s="32"/>
      <c r="F91" s="23" t="str">
        <f>E15</f>
        <v xml:space="preserve"> </v>
      </c>
      <c r="G91" s="32"/>
      <c r="H91" s="32"/>
      <c r="I91" s="25" t="s">
        <v>28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5" t="s">
        <v>87</v>
      </c>
      <c r="D94" s="136"/>
      <c r="E94" s="136"/>
      <c r="F94" s="136"/>
      <c r="G94" s="136"/>
      <c r="H94" s="136"/>
      <c r="I94" s="136"/>
      <c r="J94" s="137" t="s">
        <v>88</v>
      </c>
      <c r="K94" s="136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8" t="s">
        <v>89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90</v>
      </c>
    </row>
    <row r="97" spans="1:31" s="9" customFormat="1" ht="24.95" customHeight="1">
      <c r="B97" s="139"/>
      <c r="C97" s="140"/>
      <c r="D97" s="141" t="s">
        <v>91</v>
      </c>
      <c r="E97" s="142"/>
      <c r="F97" s="142"/>
      <c r="G97" s="142"/>
      <c r="H97" s="142"/>
      <c r="I97" s="142"/>
      <c r="J97" s="143">
        <f>J118</f>
        <v>0</v>
      </c>
      <c r="K97" s="140"/>
      <c r="L97" s="144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92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6.25" customHeight="1">
      <c r="A107" s="30"/>
      <c r="B107" s="31"/>
      <c r="C107" s="32"/>
      <c r="D107" s="32"/>
      <c r="E107" s="240" t="str">
        <f>E7</f>
        <v>Prohlídky a zkoušky UTZ v provozu v obvodu OŘ OLC na rok 2021</v>
      </c>
      <c r="F107" s="241"/>
      <c r="G107" s="241"/>
      <c r="H107" s="241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84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30" customHeight="1">
      <c r="A109" s="30"/>
      <c r="B109" s="31"/>
      <c r="C109" s="32"/>
      <c r="D109" s="32"/>
      <c r="E109" s="211" t="str">
        <f>E9</f>
        <v>PS 01 - Prohlídky a zkoušky UTZ v provozu v obvodu OŘ Olomouc na rok 2021</v>
      </c>
      <c r="F109" s="242"/>
      <c r="G109" s="242"/>
      <c r="H109" s="24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 xml:space="preserve"> </v>
      </c>
      <c r="G111" s="32"/>
      <c r="H111" s="32"/>
      <c r="I111" s="25" t="s">
        <v>22</v>
      </c>
      <c r="J111" s="62">
        <f>IF(J12="","",J12)</f>
        <v>0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23</v>
      </c>
      <c r="D113" s="32"/>
      <c r="E113" s="32"/>
      <c r="F113" s="23" t="str">
        <f>E15</f>
        <v xml:space="preserve"> </v>
      </c>
      <c r="G113" s="32"/>
      <c r="H113" s="32"/>
      <c r="I113" s="25" t="s">
        <v>28</v>
      </c>
      <c r="J113" s="28" t="str">
        <f>E21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26</v>
      </c>
      <c r="D114" s="32"/>
      <c r="E114" s="32"/>
      <c r="F114" s="23" t="str">
        <f>IF(E18="","",E18)</f>
        <v>Vyplň údaj</v>
      </c>
      <c r="G114" s="32"/>
      <c r="H114" s="32"/>
      <c r="I114" s="25" t="s">
        <v>30</v>
      </c>
      <c r="J114" s="28" t="str">
        <f>E24</f>
        <v xml:space="preserve"> 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5"/>
      <c r="B116" s="146"/>
      <c r="C116" s="147" t="s">
        <v>93</v>
      </c>
      <c r="D116" s="148" t="s">
        <v>57</v>
      </c>
      <c r="E116" s="148" t="s">
        <v>53</v>
      </c>
      <c r="F116" s="148" t="s">
        <v>54</v>
      </c>
      <c r="G116" s="148" t="s">
        <v>94</v>
      </c>
      <c r="H116" s="148" t="s">
        <v>95</v>
      </c>
      <c r="I116" s="148" t="s">
        <v>96</v>
      </c>
      <c r="J116" s="148" t="s">
        <v>88</v>
      </c>
      <c r="K116" s="149" t="s">
        <v>97</v>
      </c>
      <c r="L116" s="150"/>
      <c r="M116" s="71" t="s">
        <v>1</v>
      </c>
      <c r="N116" s="72" t="s">
        <v>36</v>
      </c>
      <c r="O116" s="72" t="s">
        <v>98</v>
      </c>
      <c r="P116" s="72" t="s">
        <v>99</v>
      </c>
      <c r="Q116" s="72" t="s">
        <v>100</v>
      </c>
      <c r="R116" s="72" t="s">
        <v>101</v>
      </c>
      <c r="S116" s="72" t="s">
        <v>102</v>
      </c>
      <c r="T116" s="73" t="s">
        <v>103</v>
      </c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</row>
    <row r="117" spans="1:65" s="2" customFormat="1" ht="22.9" customHeight="1">
      <c r="A117" s="30"/>
      <c r="B117" s="31"/>
      <c r="C117" s="78" t="s">
        <v>104</v>
      </c>
      <c r="D117" s="32"/>
      <c r="E117" s="32"/>
      <c r="F117" s="32"/>
      <c r="G117" s="32"/>
      <c r="H117" s="32"/>
      <c r="I117" s="32"/>
      <c r="J117" s="151">
        <f>BK117</f>
        <v>0</v>
      </c>
      <c r="K117" s="32"/>
      <c r="L117" s="35"/>
      <c r="M117" s="74"/>
      <c r="N117" s="152"/>
      <c r="O117" s="75"/>
      <c r="P117" s="153">
        <f>P118</f>
        <v>0</v>
      </c>
      <c r="Q117" s="75"/>
      <c r="R117" s="153">
        <f>R118</f>
        <v>0</v>
      </c>
      <c r="S117" s="75"/>
      <c r="T117" s="154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71</v>
      </c>
      <c r="AU117" s="13" t="s">
        <v>90</v>
      </c>
      <c r="BK117" s="155">
        <f>BK118</f>
        <v>0</v>
      </c>
    </row>
    <row r="118" spans="1:65" s="11" customFormat="1" ht="25.9" customHeight="1">
      <c r="B118" s="156"/>
      <c r="C118" s="157"/>
      <c r="D118" s="158" t="s">
        <v>71</v>
      </c>
      <c r="E118" s="159" t="s">
        <v>105</v>
      </c>
      <c r="F118" s="159" t="s">
        <v>106</v>
      </c>
      <c r="G118" s="157"/>
      <c r="H118" s="157"/>
      <c r="I118" s="160"/>
      <c r="J118" s="161">
        <f>BK118</f>
        <v>0</v>
      </c>
      <c r="K118" s="157"/>
      <c r="L118" s="162"/>
      <c r="M118" s="163"/>
      <c r="N118" s="164"/>
      <c r="O118" s="164"/>
      <c r="P118" s="165">
        <f>SUM(P119:P142)</f>
        <v>0</v>
      </c>
      <c r="Q118" s="164"/>
      <c r="R118" s="165">
        <f>SUM(R119:R142)</f>
        <v>0</v>
      </c>
      <c r="S118" s="164"/>
      <c r="T118" s="166">
        <f>SUM(T119:T142)</f>
        <v>0</v>
      </c>
      <c r="AR118" s="167" t="s">
        <v>107</v>
      </c>
      <c r="AT118" s="168" t="s">
        <v>71</v>
      </c>
      <c r="AU118" s="168" t="s">
        <v>72</v>
      </c>
      <c r="AY118" s="167" t="s">
        <v>108</v>
      </c>
      <c r="BK118" s="169">
        <f>SUM(BK119:BK142)</f>
        <v>0</v>
      </c>
    </row>
    <row r="119" spans="1:65" s="2" customFormat="1" ht="16.5" customHeight="1">
      <c r="A119" s="30"/>
      <c r="B119" s="31"/>
      <c r="C119" s="170" t="s">
        <v>80</v>
      </c>
      <c r="D119" s="170" t="s">
        <v>109</v>
      </c>
      <c r="E119" s="171" t="s">
        <v>110</v>
      </c>
      <c r="F119" s="172" t="s">
        <v>111</v>
      </c>
      <c r="G119" s="173" t="s">
        <v>112</v>
      </c>
      <c r="H119" s="174">
        <v>4</v>
      </c>
      <c r="I119" s="175"/>
      <c r="J119" s="176">
        <f>ROUND(I119*H119,2)</f>
        <v>0</v>
      </c>
      <c r="K119" s="172" t="s">
        <v>113</v>
      </c>
      <c r="L119" s="35"/>
      <c r="M119" s="177" t="s">
        <v>1</v>
      </c>
      <c r="N119" s="178" t="s">
        <v>37</v>
      </c>
      <c r="O119" s="67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1" t="s">
        <v>80</v>
      </c>
      <c r="AT119" s="181" t="s">
        <v>109</v>
      </c>
      <c r="AU119" s="181" t="s">
        <v>80</v>
      </c>
      <c r="AY119" s="13" t="s">
        <v>108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3" t="s">
        <v>80</v>
      </c>
      <c r="BK119" s="182">
        <f>ROUND(I119*H119,2)</f>
        <v>0</v>
      </c>
      <c r="BL119" s="13" t="s">
        <v>80</v>
      </c>
      <c r="BM119" s="181" t="s">
        <v>114</v>
      </c>
    </row>
    <row r="120" spans="1:65" s="2" customFormat="1" ht="19.5">
      <c r="A120" s="30"/>
      <c r="B120" s="31"/>
      <c r="C120" s="32"/>
      <c r="D120" s="183" t="s">
        <v>115</v>
      </c>
      <c r="E120" s="32"/>
      <c r="F120" s="184" t="s">
        <v>116</v>
      </c>
      <c r="G120" s="32"/>
      <c r="H120" s="32"/>
      <c r="I120" s="185"/>
      <c r="J120" s="32"/>
      <c r="K120" s="32"/>
      <c r="L120" s="35"/>
      <c r="M120" s="186"/>
      <c r="N120" s="187"/>
      <c r="O120" s="67"/>
      <c r="P120" s="67"/>
      <c r="Q120" s="67"/>
      <c r="R120" s="67"/>
      <c r="S120" s="67"/>
      <c r="T120" s="68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115</v>
      </c>
      <c r="AU120" s="13" t="s">
        <v>80</v>
      </c>
    </row>
    <row r="121" spans="1:65" s="2" customFormat="1" ht="24">
      <c r="A121" s="30"/>
      <c r="B121" s="31"/>
      <c r="C121" s="170" t="s">
        <v>82</v>
      </c>
      <c r="D121" s="170" t="s">
        <v>109</v>
      </c>
      <c r="E121" s="171" t="s">
        <v>117</v>
      </c>
      <c r="F121" s="172" t="s">
        <v>118</v>
      </c>
      <c r="G121" s="173" t="s">
        <v>112</v>
      </c>
      <c r="H121" s="174">
        <v>2</v>
      </c>
      <c r="I121" s="175"/>
      <c r="J121" s="176">
        <f>ROUND(I121*H121,2)</f>
        <v>0</v>
      </c>
      <c r="K121" s="172" t="s">
        <v>113</v>
      </c>
      <c r="L121" s="35"/>
      <c r="M121" s="177" t="s">
        <v>1</v>
      </c>
      <c r="N121" s="178" t="s">
        <v>37</v>
      </c>
      <c r="O121" s="67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1" t="s">
        <v>80</v>
      </c>
      <c r="AT121" s="181" t="s">
        <v>109</v>
      </c>
      <c r="AU121" s="181" t="s">
        <v>80</v>
      </c>
      <c r="AY121" s="13" t="s">
        <v>108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3" t="s">
        <v>80</v>
      </c>
      <c r="BK121" s="182">
        <f>ROUND(I121*H121,2)</f>
        <v>0</v>
      </c>
      <c r="BL121" s="13" t="s">
        <v>80</v>
      </c>
      <c r="BM121" s="181" t="s">
        <v>119</v>
      </c>
    </row>
    <row r="122" spans="1:65" s="2" customFormat="1" ht="58.5">
      <c r="A122" s="30"/>
      <c r="B122" s="31"/>
      <c r="C122" s="32"/>
      <c r="D122" s="183" t="s">
        <v>115</v>
      </c>
      <c r="E122" s="32"/>
      <c r="F122" s="184" t="s">
        <v>120</v>
      </c>
      <c r="G122" s="32"/>
      <c r="H122" s="32"/>
      <c r="I122" s="185"/>
      <c r="J122" s="32"/>
      <c r="K122" s="32"/>
      <c r="L122" s="35"/>
      <c r="M122" s="186"/>
      <c r="N122" s="187"/>
      <c r="O122" s="67"/>
      <c r="P122" s="67"/>
      <c r="Q122" s="67"/>
      <c r="R122" s="67"/>
      <c r="S122" s="67"/>
      <c r="T122" s="68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115</v>
      </c>
      <c r="AU122" s="13" t="s">
        <v>80</v>
      </c>
    </row>
    <row r="123" spans="1:65" s="2" customFormat="1" ht="24">
      <c r="A123" s="30"/>
      <c r="B123" s="31"/>
      <c r="C123" s="170" t="s">
        <v>121</v>
      </c>
      <c r="D123" s="170" t="s">
        <v>109</v>
      </c>
      <c r="E123" s="171" t="s">
        <v>122</v>
      </c>
      <c r="F123" s="172" t="s">
        <v>123</v>
      </c>
      <c r="G123" s="173" t="s">
        <v>112</v>
      </c>
      <c r="H123" s="174">
        <v>23</v>
      </c>
      <c r="I123" s="175"/>
      <c r="J123" s="176">
        <f>ROUND(I123*H123,2)</f>
        <v>0</v>
      </c>
      <c r="K123" s="172" t="s">
        <v>113</v>
      </c>
      <c r="L123" s="35"/>
      <c r="M123" s="177" t="s">
        <v>1</v>
      </c>
      <c r="N123" s="178" t="s">
        <v>37</v>
      </c>
      <c r="O123" s="67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1" t="s">
        <v>80</v>
      </c>
      <c r="AT123" s="181" t="s">
        <v>109</v>
      </c>
      <c r="AU123" s="181" t="s">
        <v>80</v>
      </c>
      <c r="AY123" s="13" t="s">
        <v>108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3" t="s">
        <v>80</v>
      </c>
      <c r="BK123" s="182">
        <f>ROUND(I123*H123,2)</f>
        <v>0</v>
      </c>
      <c r="BL123" s="13" t="s">
        <v>80</v>
      </c>
      <c r="BM123" s="181" t="s">
        <v>124</v>
      </c>
    </row>
    <row r="124" spans="1:65" s="2" customFormat="1" ht="58.5">
      <c r="A124" s="30"/>
      <c r="B124" s="31"/>
      <c r="C124" s="32"/>
      <c r="D124" s="183" t="s">
        <v>115</v>
      </c>
      <c r="E124" s="32"/>
      <c r="F124" s="184" t="s">
        <v>125</v>
      </c>
      <c r="G124" s="32"/>
      <c r="H124" s="32"/>
      <c r="I124" s="185"/>
      <c r="J124" s="32"/>
      <c r="K124" s="32"/>
      <c r="L124" s="35"/>
      <c r="M124" s="186"/>
      <c r="N124" s="187"/>
      <c r="O124" s="67"/>
      <c r="P124" s="67"/>
      <c r="Q124" s="67"/>
      <c r="R124" s="67"/>
      <c r="S124" s="67"/>
      <c r="T124" s="68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3" t="s">
        <v>115</v>
      </c>
      <c r="AU124" s="13" t="s">
        <v>80</v>
      </c>
    </row>
    <row r="125" spans="1:65" s="2" customFormat="1" ht="36">
      <c r="A125" s="30"/>
      <c r="B125" s="31"/>
      <c r="C125" s="170" t="s">
        <v>107</v>
      </c>
      <c r="D125" s="170" t="s">
        <v>109</v>
      </c>
      <c r="E125" s="171" t="s">
        <v>126</v>
      </c>
      <c r="F125" s="172" t="s">
        <v>127</v>
      </c>
      <c r="G125" s="173" t="s">
        <v>112</v>
      </c>
      <c r="H125" s="174">
        <v>26</v>
      </c>
      <c r="I125" s="175"/>
      <c r="J125" s="176">
        <f>ROUND(I125*H125,2)</f>
        <v>0</v>
      </c>
      <c r="K125" s="172" t="s">
        <v>113</v>
      </c>
      <c r="L125" s="35"/>
      <c r="M125" s="177" t="s">
        <v>1</v>
      </c>
      <c r="N125" s="178" t="s">
        <v>37</v>
      </c>
      <c r="O125" s="67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1" t="s">
        <v>80</v>
      </c>
      <c r="AT125" s="181" t="s">
        <v>109</v>
      </c>
      <c r="AU125" s="181" t="s">
        <v>80</v>
      </c>
      <c r="AY125" s="13" t="s">
        <v>108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3" t="s">
        <v>80</v>
      </c>
      <c r="BK125" s="182">
        <f>ROUND(I125*H125,2)</f>
        <v>0</v>
      </c>
      <c r="BL125" s="13" t="s">
        <v>80</v>
      </c>
      <c r="BM125" s="181" t="s">
        <v>128</v>
      </c>
    </row>
    <row r="126" spans="1:65" s="2" customFormat="1" ht="58.5">
      <c r="A126" s="30"/>
      <c r="B126" s="31"/>
      <c r="C126" s="32"/>
      <c r="D126" s="183" t="s">
        <v>115</v>
      </c>
      <c r="E126" s="32"/>
      <c r="F126" s="184" t="s">
        <v>129</v>
      </c>
      <c r="G126" s="32"/>
      <c r="H126" s="32"/>
      <c r="I126" s="185"/>
      <c r="J126" s="32"/>
      <c r="K126" s="32"/>
      <c r="L126" s="35"/>
      <c r="M126" s="186"/>
      <c r="N126" s="187"/>
      <c r="O126" s="67"/>
      <c r="P126" s="67"/>
      <c r="Q126" s="67"/>
      <c r="R126" s="67"/>
      <c r="S126" s="67"/>
      <c r="T126" s="68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115</v>
      </c>
      <c r="AU126" s="13" t="s">
        <v>80</v>
      </c>
    </row>
    <row r="127" spans="1:65" s="2" customFormat="1" ht="24">
      <c r="A127" s="30"/>
      <c r="B127" s="31"/>
      <c r="C127" s="170" t="s">
        <v>130</v>
      </c>
      <c r="D127" s="170" t="s">
        <v>109</v>
      </c>
      <c r="E127" s="171" t="s">
        <v>131</v>
      </c>
      <c r="F127" s="172" t="s">
        <v>132</v>
      </c>
      <c r="G127" s="173" t="s">
        <v>112</v>
      </c>
      <c r="H127" s="174">
        <v>36</v>
      </c>
      <c r="I127" s="175"/>
      <c r="J127" s="176">
        <f>ROUND(I127*H127,2)</f>
        <v>0</v>
      </c>
      <c r="K127" s="172" t="s">
        <v>113</v>
      </c>
      <c r="L127" s="35"/>
      <c r="M127" s="177" t="s">
        <v>1</v>
      </c>
      <c r="N127" s="178" t="s">
        <v>37</v>
      </c>
      <c r="O127" s="67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1" t="s">
        <v>80</v>
      </c>
      <c r="AT127" s="181" t="s">
        <v>109</v>
      </c>
      <c r="AU127" s="181" t="s">
        <v>80</v>
      </c>
      <c r="AY127" s="13" t="s">
        <v>108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3" t="s">
        <v>80</v>
      </c>
      <c r="BK127" s="182">
        <f>ROUND(I127*H127,2)</f>
        <v>0</v>
      </c>
      <c r="BL127" s="13" t="s">
        <v>80</v>
      </c>
      <c r="BM127" s="181" t="s">
        <v>133</v>
      </c>
    </row>
    <row r="128" spans="1:65" s="2" customFormat="1" ht="29.25">
      <c r="A128" s="30"/>
      <c r="B128" s="31"/>
      <c r="C128" s="32"/>
      <c r="D128" s="183" t="s">
        <v>115</v>
      </c>
      <c r="E128" s="32"/>
      <c r="F128" s="184" t="s">
        <v>134</v>
      </c>
      <c r="G128" s="32"/>
      <c r="H128" s="32"/>
      <c r="I128" s="185"/>
      <c r="J128" s="32"/>
      <c r="K128" s="32"/>
      <c r="L128" s="35"/>
      <c r="M128" s="186"/>
      <c r="N128" s="187"/>
      <c r="O128" s="67"/>
      <c r="P128" s="67"/>
      <c r="Q128" s="67"/>
      <c r="R128" s="67"/>
      <c r="S128" s="67"/>
      <c r="T128" s="68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3" t="s">
        <v>115</v>
      </c>
      <c r="AU128" s="13" t="s">
        <v>80</v>
      </c>
    </row>
    <row r="129" spans="1:65" s="2" customFormat="1" ht="24">
      <c r="A129" s="30"/>
      <c r="B129" s="31"/>
      <c r="C129" s="170" t="s">
        <v>135</v>
      </c>
      <c r="D129" s="170" t="s">
        <v>109</v>
      </c>
      <c r="E129" s="171" t="s">
        <v>136</v>
      </c>
      <c r="F129" s="172" t="s">
        <v>137</v>
      </c>
      <c r="G129" s="173" t="s">
        <v>112</v>
      </c>
      <c r="H129" s="174">
        <v>7</v>
      </c>
      <c r="I129" s="175"/>
      <c r="J129" s="176">
        <f>ROUND(I129*H129,2)</f>
        <v>0</v>
      </c>
      <c r="K129" s="172" t="s">
        <v>113</v>
      </c>
      <c r="L129" s="35"/>
      <c r="M129" s="177" t="s">
        <v>1</v>
      </c>
      <c r="N129" s="178" t="s">
        <v>37</v>
      </c>
      <c r="O129" s="67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1" t="s">
        <v>80</v>
      </c>
      <c r="AT129" s="181" t="s">
        <v>109</v>
      </c>
      <c r="AU129" s="181" t="s">
        <v>80</v>
      </c>
      <c r="AY129" s="13" t="s">
        <v>108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3" t="s">
        <v>80</v>
      </c>
      <c r="BK129" s="182">
        <f>ROUND(I129*H129,2)</f>
        <v>0</v>
      </c>
      <c r="BL129" s="13" t="s">
        <v>80</v>
      </c>
      <c r="BM129" s="181" t="s">
        <v>138</v>
      </c>
    </row>
    <row r="130" spans="1:65" s="2" customFormat="1" ht="29.25">
      <c r="A130" s="30"/>
      <c r="B130" s="31"/>
      <c r="C130" s="32"/>
      <c r="D130" s="183" t="s">
        <v>115</v>
      </c>
      <c r="E130" s="32"/>
      <c r="F130" s="184" t="s">
        <v>139</v>
      </c>
      <c r="G130" s="32"/>
      <c r="H130" s="32"/>
      <c r="I130" s="185"/>
      <c r="J130" s="32"/>
      <c r="K130" s="32"/>
      <c r="L130" s="35"/>
      <c r="M130" s="186"/>
      <c r="N130" s="187"/>
      <c r="O130" s="67"/>
      <c r="P130" s="67"/>
      <c r="Q130" s="67"/>
      <c r="R130" s="67"/>
      <c r="S130" s="67"/>
      <c r="T130" s="68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3" t="s">
        <v>115</v>
      </c>
      <c r="AU130" s="13" t="s">
        <v>80</v>
      </c>
    </row>
    <row r="131" spans="1:65" s="2" customFormat="1" ht="24">
      <c r="A131" s="30"/>
      <c r="B131" s="31"/>
      <c r="C131" s="170" t="s">
        <v>140</v>
      </c>
      <c r="D131" s="170" t="s">
        <v>109</v>
      </c>
      <c r="E131" s="171" t="s">
        <v>141</v>
      </c>
      <c r="F131" s="172" t="s">
        <v>142</v>
      </c>
      <c r="G131" s="173" t="s">
        <v>112</v>
      </c>
      <c r="H131" s="174">
        <v>16</v>
      </c>
      <c r="I131" s="175"/>
      <c r="J131" s="176">
        <f>ROUND(I131*H131,2)</f>
        <v>0</v>
      </c>
      <c r="K131" s="172" t="s">
        <v>113</v>
      </c>
      <c r="L131" s="35"/>
      <c r="M131" s="177" t="s">
        <v>1</v>
      </c>
      <c r="N131" s="178" t="s">
        <v>37</v>
      </c>
      <c r="O131" s="67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1" t="s">
        <v>80</v>
      </c>
      <c r="AT131" s="181" t="s">
        <v>109</v>
      </c>
      <c r="AU131" s="181" t="s">
        <v>80</v>
      </c>
      <c r="AY131" s="13" t="s">
        <v>108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3" t="s">
        <v>80</v>
      </c>
      <c r="BK131" s="182">
        <f>ROUND(I131*H131,2)</f>
        <v>0</v>
      </c>
      <c r="BL131" s="13" t="s">
        <v>80</v>
      </c>
      <c r="BM131" s="181" t="s">
        <v>143</v>
      </c>
    </row>
    <row r="132" spans="1:65" s="2" customFormat="1" ht="29.25">
      <c r="A132" s="30"/>
      <c r="B132" s="31"/>
      <c r="C132" s="32"/>
      <c r="D132" s="183" t="s">
        <v>115</v>
      </c>
      <c r="E132" s="32"/>
      <c r="F132" s="184" t="s">
        <v>144</v>
      </c>
      <c r="G132" s="32"/>
      <c r="H132" s="32"/>
      <c r="I132" s="185"/>
      <c r="J132" s="32"/>
      <c r="K132" s="32"/>
      <c r="L132" s="35"/>
      <c r="M132" s="186"/>
      <c r="N132" s="187"/>
      <c r="O132" s="67"/>
      <c r="P132" s="67"/>
      <c r="Q132" s="67"/>
      <c r="R132" s="67"/>
      <c r="S132" s="67"/>
      <c r="T132" s="68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3" t="s">
        <v>115</v>
      </c>
      <c r="AU132" s="13" t="s">
        <v>80</v>
      </c>
    </row>
    <row r="133" spans="1:65" s="2" customFormat="1" ht="24">
      <c r="A133" s="30"/>
      <c r="B133" s="31"/>
      <c r="C133" s="170" t="s">
        <v>145</v>
      </c>
      <c r="D133" s="170" t="s">
        <v>109</v>
      </c>
      <c r="E133" s="171" t="s">
        <v>146</v>
      </c>
      <c r="F133" s="172" t="s">
        <v>147</v>
      </c>
      <c r="G133" s="173" t="s">
        <v>112</v>
      </c>
      <c r="H133" s="174">
        <v>16</v>
      </c>
      <c r="I133" s="175"/>
      <c r="J133" s="176">
        <f>ROUND(I133*H133,2)</f>
        <v>0</v>
      </c>
      <c r="K133" s="172" t="s">
        <v>113</v>
      </c>
      <c r="L133" s="35"/>
      <c r="M133" s="177" t="s">
        <v>1</v>
      </c>
      <c r="N133" s="178" t="s">
        <v>37</v>
      </c>
      <c r="O133" s="67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1" t="s">
        <v>80</v>
      </c>
      <c r="AT133" s="181" t="s">
        <v>109</v>
      </c>
      <c r="AU133" s="181" t="s">
        <v>80</v>
      </c>
      <c r="AY133" s="13" t="s">
        <v>108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3" t="s">
        <v>80</v>
      </c>
      <c r="BK133" s="182">
        <f>ROUND(I133*H133,2)</f>
        <v>0</v>
      </c>
      <c r="BL133" s="13" t="s">
        <v>80</v>
      </c>
      <c r="BM133" s="181" t="s">
        <v>148</v>
      </c>
    </row>
    <row r="134" spans="1:65" s="2" customFormat="1" ht="29.25">
      <c r="A134" s="30"/>
      <c r="B134" s="31"/>
      <c r="C134" s="32"/>
      <c r="D134" s="183" t="s">
        <v>115</v>
      </c>
      <c r="E134" s="32"/>
      <c r="F134" s="184" t="s">
        <v>149</v>
      </c>
      <c r="G134" s="32"/>
      <c r="H134" s="32"/>
      <c r="I134" s="185"/>
      <c r="J134" s="32"/>
      <c r="K134" s="32"/>
      <c r="L134" s="35"/>
      <c r="M134" s="186"/>
      <c r="N134" s="187"/>
      <c r="O134" s="67"/>
      <c r="P134" s="67"/>
      <c r="Q134" s="67"/>
      <c r="R134" s="67"/>
      <c r="S134" s="67"/>
      <c r="T134" s="68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115</v>
      </c>
      <c r="AU134" s="13" t="s">
        <v>80</v>
      </c>
    </row>
    <row r="135" spans="1:65" s="2" customFormat="1" ht="21.75" customHeight="1">
      <c r="A135" s="30"/>
      <c r="B135" s="31"/>
      <c r="C135" s="170" t="s">
        <v>150</v>
      </c>
      <c r="D135" s="170" t="s">
        <v>109</v>
      </c>
      <c r="E135" s="171" t="s">
        <v>151</v>
      </c>
      <c r="F135" s="172" t="s">
        <v>152</v>
      </c>
      <c r="G135" s="173" t="s">
        <v>112</v>
      </c>
      <c r="H135" s="174">
        <v>2</v>
      </c>
      <c r="I135" s="175"/>
      <c r="J135" s="176">
        <f>ROUND(I135*H135,2)</f>
        <v>0</v>
      </c>
      <c r="K135" s="172" t="s">
        <v>113</v>
      </c>
      <c r="L135" s="35"/>
      <c r="M135" s="177" t="s">
        <v>1</v>
      </c>
      <c r="N135" s="178" t="s">
        <v>37</v>
      </c>
      <c r="O135" s="67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1" t="s">
        <v>80</v>
      </c>
      <c r="AT135" s="181" t="s">
        <v>109</v>
      </c>
      <c r="AU135" s="181" t="s">
        <v>80</v>
      </c>
      <c r="AY135" s="13" t="s">
        <v>108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3" t="s">
        <v>80</v>
      </c>
      <c r="BK135" s="182">
        <f>ROUND(I135*H135,2)</f>
        <v>0</v>
      </c>
      <c r="BL135" s="13" t="s">
        <v>80</v>
      </c>
      <c r="BM135" s="181" t="s">
        <v>153</v>
      </c>
    </row>
    <row r="136" spans="1:65" s="2" customFormat="1" ht="29.25">
      <c r="A136" s="30"/>
      <c r="B136" s="31"/>
      <c r="C136" s="32"/>
      <c r="D136" s="183" t="s">
        <v>115</v>
      </c>
      <c r="E136" s="32"/>
      <c r="F136" s="184" t="s">
        <v>154</v>
      </c>
      <c r="G136" s="32"/>
      <c r="H136" s="32"/>
      <c r="I136" s="185"/>
      <c r="J136" s="32"/>
      <c r="K136" s="32"/>
      <c r="L136" s="35"/>
      <c r="M136" s="186"/>
      <c r="N136" s="187"/>
      <c r="O136" s="67"/>
      <c r="P136" s="67"/>
      <c r="Q136" s="67"/>
      <c r="R136" s="67"/>
      <c r="S136" s="67"/>
      <c r="T136" s="68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3" t="s">
        <v>115</v>
      </c>
      <c r="AU136" s="13" t="s">
        <v>80</v>
      </c>
    </row>
    <row r="137" spans="1:65" s="2" customFormat="1" ht="24">
      <c r="A137" s="30"/>
      <c r="B137" s="31"/>
      <c r="C137" s="170" t="s">
        <v>155</v>
      </c>
      <c r="D137" s="170" t="s">
        <v>109</v>
      </c>
      <c r="E137" s="171" t="s">
        <v>156</v>
      </c>
      <c r="F137" s="172" t="s">
        <v>157</v>
      </c>
      <c r="G137" s="173" t="s">
        <v>112</v>
      </c>
      <c r="H137" s="174">
        <v>8</v>
      </c>
      <c r="I137" s="175"/>
      <c r="J137" s="176">
        <f>ROUND(I137*H137,2)</f>
        <v>0</v>
      </c>
      <c r="K137" s="172" t="s">
        <v>113</v>
      </c>
      <c r="L137" s="35"/>
      <c r="M137" s="177" t="s">
        <v>1</v>
      </c>
      <c r="N137" s="178" t="s">
        <v>37</v>
      </c>
      <c r="O137" s="67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1" t="s">
        <v>80</v>
      </c>
      <c r="AT137" s="181" t="s">
        <v>109</v>
      </c>
      <c r="AU137" s="181" t="s">
        <v>80</v>
      </c>
      <c r="AY137" s="13" t="s">
        <v>108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3" t="s">
        <v>80</v>
      </c>
      <c r="BK137" s="182">
        <f>ROUND(I137*H137,2)</f>
        <v>0</v>
      </c>
      <c r="BL137" s="13" t="s">
        <v>80</v>
      </c>
      <c r="BM137" s="181" t="s">
        <v>158</v>
      </c>
    </row>
    <row r="138" spans="1:65" s="2" customFormat="1" ht="29.25">
      <c r="A138" s="30"/>
      <c r="B138" s="31"/>
      <c r="C138" s="32"/>
      <c r="D138" s="183" t="s">
        <v>115</v>
      </c>
      <c r="E138" s="32"/>
      <c r="F138" s="184" t="s">
        <v>159</v>
      </c>
      <c r="G138" s="32"/>
      <c r="H138" s="32"/>
      <c r="I138" s="185"/>
      <c r="J138" s="32"/>
      <c r="K138" s="32"/>
      <c r="L138" s="35"/>
      <c r="M138" s="186"/>
      <c r="N138" s="187"/>
      <c r="O138" s="67"/>
      <c r="P138" s="67"/>
      <c r="Q138" s="67"/>
      <c r="R138" s="67"/>
      <c r="S138" s="67"/>
      <c r="T138" s="68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3" t="s">
        <v>115</v>
      </c>
      <c r="AU138" s="13" t="s">
        <v>80</v>
      </c>
    </row>
    <row r="139" spans="1:65" s="2" customFormat="1" ht="24">
      <c r="A139" s="30"/>
      <c r="B139" s="31"/>
      <c r="C139" s="170" t="s">
        <v>160</v>
      </c>
      <c r="D139" s="170" t="s">
        <v>109</v>
      </c>
      <c r="E139" s="171" t="s">
        <v>161</v>
      </c>
      <c r="F139" s="172" t="s">
        <v>162</v>
      </c>
      <c r="G139" s="173" t="s">
        <v>112</v>
      </c>
      <c r="H139" s="174">
        <v>21</v>
      </c>
      <c r="I139" s="175"/>
      <c r="J139" s="176">
        <f>ROUND(I139*H139,2)</f>
        <v>0</v>
      </c>
      <c r="K139" s="172" t="s">
        <v>113</v>
      </c>
      <c r="L139" s="35"/>
      <c r="M139" s="177" t="s">
        <v>1</v>
      </c>
      <c r="N139" s="178" t="s">
        <v>37</v>
      </c>
      <c r="O139" s="67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1" t="s">
        <v>80</v>
      </c>
      <c r="AT139" s="181" t="s">
        <v>109</v>
      </c>
      <c r="AU139" s="181" t="s">
        <v>80</v>
      </c>
      <c r="AY139" s="13" t="s">
        <v>108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3" t="s">
        <v>80</v>
      </c>
      <c r="BK139" s="182">
        <f>ROUND(I139*H139,2)</f>
        <v>0</v>
      </c>
      <c r="BL139" s="13" t="s">
        <v>80</v>
      </c>
      <c r="BM139" s="181" t="s">
        <v>163</v>
      </c>
    </row>
    <row r="140" spans="1:65" s="2" customFormat="1" ht="29.25">
      <c r="A140" s="30"/>
      <c r="B140" s="31"/>
      <c r="C140" s="32"/>
      <c r="D140" s="183" t="s">
        <v>115</v>
      </c>
      <c r="E140" s="32"/>
      <c r="F140" s="184" t="s">
        <v>164</v>
      </c>
      <c r="G140" s="32"/>
      <c r="H140" s="32"/>
      <c r="I140" s="185"/>
      <c r="J140" s="32"/>
      <c r="K140" s="32"/>
      <c r="L140" s="35"/>
      <c r="M140" s="186"/>
      <c r="N140" s="187"/>
      <c r="O140" s="67"/>
      <c r="P140" s="67"/>
      <c r="Q140" s="67"/>
      <c r="R140" s="67"/>
      <c r="S140" s="67"/>
      <c r="T140" s="68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3" t="s">
        <v>115</v>
      </c>
      <c r="AU140" s="13" t="s">
        <v>80</v>
      </c>
    </row>
    <row r="141" spans="1:65" s="2" customFormat="1" ht="24">
      <c r="A141" s="30"/>
      <c r="B141" s="31"/>
      <c r="C141" s="170" t="s">
        <v>165</v>
      </c>
      <c r="D141" s="170" t="s">
        <v>109</v>
      </c>
      <c r="E141" s="171" t="s">
        <v>166</v>
      </c>
      <c r="F141" s="172" t="s">
        <v>167</v>
      </c>
      <c r="G141" s="173" t="s">
        <v>112</v>
      </c>
      <c r="H141" s="174">
        <v>77</v>
      </c>
      <c r="I141" s="175"/>
      <c r="J141" s="176">
        <f>ROUND(I141*H141,2)</f>
        <v>0</v>
      </c>
      <c r="K141" s="172" t="s">
        <v>113</v>
      </c>
      <c r="L141" s="35"/>
      <c r="M141" s="177" t="s">
        <v>1</v>
      </c>
      <c r="N141" s="178" t="s">
        <v>37</v>
      </c>
      <c r="O141" s="67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1" t="s">
        <v>80</v>
      </c>
      <c r="AT141" s="181" t="s">
        <v>109</v>
      </c>
      <c r="AU141" s="181" t="s">
        <v>80</v>
      </c>
      <c r="AY141" s="13" t="s">
        <v>108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3" t="s">
        <v>80</v>
      </c>
      <c r="BK141" s="182">
        <f>ROUND(I141*H141,2)</f>
        <v>0</v>
      </c>
      <c r="BL141" s="13" t="s">
        <v>80</v>
      </c>
      <c r="BM141" s="181" t="s">
        <v>168</v>
      </c>
    </row>
    <row r="142" spans="1:65" s="2" customFormat="1" ht="29.25">
      <c r="A142" s="30"/>
      <c r="B142" s="31"/>
      <c r="C142" s="32"/>
      <c r="D142" s="183" t="s">
        <v>115</v>
      </c>
      <c r="E142" s="32"/>
      <c r="F142" s="184" t="s">
        <v>169</v>
      </c>
      <c r="G142" s="32"/>
      <c r="H142" s="32"/>
      <c r="I142" s="185"/>
      <c r="J142" s="32"/>
      <c r="K142" s="32"/>
      <c r="L142" s="35"/>
      <c r="M142" s="188"/>
      <c r="N142" s="189"/>
      <c r="O142" s="190"/>
      <c r="P142" s="190"/>
      <c r="Q142" s="190"/>
      <c r="R142" s="190"/>
      <c r="S142" s="190"/>
      <c r="T142" s="191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3" t="s">
        <v>115</v>
      </c>
      <c r="AU142" s="13" t="s">
        <v>80</v>
      </c>
    </row>
    <row r="143" spans="1:65" s="2" customFormat="1" ht="6.95" customHeight="1">
      <c r="A143" s="3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35"/>
      <c r="M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</sheetData>
  <sheetProtection algorithmName="SHA-512" hashValue="wgTsZCIybeFNP5zx+T91Fv9mzLTIlHDyUtJQgb4+Ny1ZIDb5fUAYa7IsOKKi2UA5ioqIb0vGz1UTvRAJVF1/sg==" saltValue="8et9Bmch2xK1YxkvOyICN05p27jl8jKiAQi8Xi3ROEqaeGFb7PgTuMZb2/QpfRgUVn8B5Gb1wxZ3TooJSzfLLw==" spinCount="100000" sheet="1" objects="1" scenarios="1" formatColumns="0" formatRows="0" autoFilter="0"/>
  <autoFilter ref="C116:K14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PS 01 - Prohlídky a zkouš...</vt:lpstr>
      <vt:lpstr>'PS 01 - Prohlídky a zkouš...'!Názvy_tisku</vt:lpstr>
      <vt:lpstr>'Rekapitulace stavby'!Názvy_tisku</vt:lpstr>
      <vt:lpstr>'PS 01 - Prohlídky a zkouš...'!Oblast_tisku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2021-03-18T08:45:26Z</dcterms:created>
  <dcterms:modified xsi:type="dcterms:W3CDTF">2021-03-26T11:03:26Z</dcterms:modified>
</cp:coreProperties>
</file>